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BA2DB139-5D6E-4BD7-A50D-0C32F10E4E96}" xr6:coauthVersionLast="36" xr6:coauthVersionMax="36" xr10:uidLastSave="{00000000-0000-0000-0000-000000000000}"/>
  <bookViews>
    <workbookView xWindow="0" yWindow="0" windowWidth="20490" windowHeight="7425" xr2:uid="{1EB85020-C3E4-4CD1-8D7D-A7074ED4342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3" i="1" l="1"/>
  <c r="O72" i="1"/>
  <c r="O71" i="1"/>
  <c r="H70" i="1"/>
  <c r="O70" i="1" s="1"/>
  <c r="O69" i="1"/>
  <c r="O68" i="1"/>
  <c r="O67" i="1"/>
  <c r="I67" i="1"/>
  <c r="O66" i="1"/>
  <c r="I65" i="1"/>
  <c r="O65" i="1" s="1"/>
  <c r="J64" i="1"/>
  <c r="O64" i="1" s="1"/>
  <c r="O63" i="1"/>
  <c r="O62" i="1"/>
  <c r="D61" i="1"/>
  <c r="O61" i="1" s="1"/>
  <c r="D60" i="1"/>
  <c r="O60" i="1" s="1"/>
  <c r="D59" i="1"/>
  <c r="O59" i="1" s="1"/>
  <c r="D58" i="1"/>
  <c r="O58" i="1" s="1"/>
  <c r="O57" i="1"/>
  <c r="O56" i="1"/>
  <c r="O55" i="1"/>
  <c r="O54" i="1"/>
  <c r="D53" i="1"/>
  <c r="O53" i="1" s="1"/>
  <c r="D52" i="1"/>
  <c r="O52" i="1" s="1"/>
  <c r="J51" i="1"/>
  <c r="O51" i="1" s="1"/>
  <c r="O50" i="1"/>
  <c r="O49" i="1"/>
  <c r="O48" i="1"/>
  <c r="L47" i="1"/>
  <c r="O47" i="1" s="1"/>
  <c r="O46" i="1"/>
  <c r="L46" i="1"/>
  <c r="O45" i="1"/>
  <c r="O44" i="1"/>
  <c r="O43" i="1"/>
  <c r="O42" i="1"/>
  <c r="K41" i="1"/>
  <c r="O41" i="1" s="1"/>
  <c r="O40" i="1"/>
  <c r="I40" i="1"/>
  <c r="L39" i="1"/>
  <c r="O39" i="1" s="1"/>
  <c r="K38" i="1"/>
  <c r="O38" i="1" s="1"/>
  <c r="J37" i="1"/>
  <c r="O37" i="1" s="1"/>
  <c r="O36" i="1"/>
  <c r="I36" i="1"/>
  <c r="O35" i="1"/>
  <c r="M34" i="1"/>
  <c r="O34" i="1" s="1"/>
  <c r="O33" i="1"/>
  <c r="O32" i="1"/>
  <c r="O31" i="1"/>
  <c r="O30" i="1"/>
  <c r="O29" i="1"/>
  <c r="O28" i="1"/>
  <c r="O27" i="1"/>
  <c r="H26" i="1"/>
  <c r="O26" i="1" s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  <c r="O74" i="1" l="1"/>
</calcChain>
</file>

<file path=xl/sharedStrings.xml><?xml version="1.0" encoding="utf-8"?>
<sst xmlns="http://schemas.openxmlformats.org/spreadsheetml/2006/main" count="160" uniqueCount="160">
  <si>
    <t xml:space="preserve">BUDGET ITEM </t>
  </si>
  <si>
    <t>CODE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</si>
  <si>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</si>
  <si>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</si>
  <si>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</si>
  <si>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</si>
  <si>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</si>
  <si>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</si>
  <si>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</si>
  <si>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</si>
  <si>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 xml:space="preserve">SEPTEMBER </t>
  </si>
  <si>
    <t xml:space="preserve">OCTOBER </t>
  </si>
  <si>
    <t xml:space="preserve">NOVEMBER </t>
  </si>
  <si>
    <t>DECEMBER</t>
  </si>
  <si>
    <t>TOTAL (N)</t>
  </si>
  <si>
    <t>Motor vehicles</t>
  </si>
  <si>
    <t>21211-001</t>
  </si>
  <si>
    <t>Computers</t>
  </si>
  <si>
    <t>21211-002</t>
  </si>
  <si>
    <t>Printers/scanner/photocopier</t>
  </si>
  <si>
    <t>21211-003</t>
  </si>
  <si>
    <t xml:space="preserve">Shredding </t>
  </si>
  <si>
    <t>21211-004</t>
  </si>
  <si>
    <t>Projectors</t>
  </si>
  <si>
    <t>21211-005</t>
  </si>
  <si>
    <t>Binding equip</t>
  </si>
  <si>
    <t>21211-006</t>
  </si>
  <si>
    <t>Chairs</t>
  </si>
  <si>
    <t>21211-007</t>
  </si>
  <si>
    <t>Tables</t>
  </si>
  <si>
    <t>21211-008</t>
  </si>
  <si>
    <t>Safe/filing cabinet/</t>
  </si>
  <si>
    <t>21211-009</t>
  </si>
  <si>
    <t>Lab/Medical equipment</t>
  </si>
  <si>
    <t>21211-010</t>
  </si>
  <si>
    <t>Security installation</t>
  </si>
  <si>
    <t>21211-011</t>
  </si>
  <si>
    <t xml:space="preserve">Electricity </t>
  </si>
  <si>
    <t>21211-012</t>
  </si>
  <si>
    <t>Water distribution</t>
  </si>
  <si>
    <t>21211-013</t>
  </si>
  <si>
    <t>Boreholes &amp; other water facilities</t>
  </si>
  <si>
    <t>21211-014</t>
  </si>
  <si>
    <t>Earth moving equipment-Bull dozers ETC.</t>
  </si>
  <si>
    <t>21211-015</t>
  </si>
  <si>
    <t>Industrial Equipment</t>
  </si>
  <si>
    <t>21211-016</t>
  </si>
  <si>
    <t>Navigational Equipment</t>
  </si>
  <si>
    <t>21211-017</t>
  </si>
  <si>
    <t>Power Generating set</t>
  </si>
  <si>
    <t>21211-018</t>
  </si>
  <si>
    <t>Broadcast &amp; Communication Equipment</t>
  </si>
  <si>
    <t>21211-019</t>
  </si>
  <si>
    <t>Office Equipment</t>
  </si>
  <si>
    <t>21211-020</t>
  </si>
  <si>
    <t>Minor road maintenance</t>
  </si>
  <si>
    <t>21212-001</t>
  </si>
  <si>
    <t>Maintenance of office Building/Residential QTRs</t>
  </si>
  <si>
    <t>21212-002</t>
  </si>
  <si>
    <t>Construction of Hostels</t>
  </si>
  <si>
    <t>21212-003</t>
  </si>
  <si>
    <t>Cleaning &amp; Fumigation Services</t>
  </si>
  <si>
    <t>21213-001</t>
  </si>
  <si>
    <t>Financial consulting services</t>
  </si>
  <si>
    <t>21214-001</t>
  </si>
  <si>
    <t>Information Technology consulting services</t>
  </si>
  <si>
    <t>21214-002</t>
  </si>
  <si>
    <t>Legal services consulting services</t>
  </si>
  <si>
    <t>21214-003</t>
  </si>
  <si>
    <t>Engineering consulting servicers</t>
  </si>
  <si>
    <t>21214-004</t>
  </si>
  <si>
    <t>Architectural consulting servicers</t>
  </si>
  <si>
    <t>21214-005</t>
  </si>
  <si>
    <t>Surveying consulting services</t>
  </si>
  <si>
    <t>21214-006</t>
  </si>
  <si>
    <t>Agricultural consulting</t>
  </si>
  <si>
    <t>21214-007</t>
  </si>
  <si>
    <t>Medical consulting</t>
  </si>
  <si>
    <t>21214-008</t>
  </si>
  <si>
    <t>Auditing of Accounts</t>
  </si>
  <si>
    <t>21214-009</t>
  </si>
  <si>
    <t>Local Training</t>
  </si>
  <si>
    <t>21215-001</t>
  </si>
  <si>
    <t>International Training</t>
  </si>
  <si>
    <t>21215-002</t>
  </si>
  <si>
    <t>Bank Charges</t>
  </si>
  <si>
    <t>21216-001</t>
  </si>
  <si>
    <t>Local Travel &amp; Transport Expenses</t>
  </si>
  <si>
    <t>21216-002</t>
  </si>
  <si>
    <t>Maintenance of Motor Vehicle/Transport Equipment</t>
  </si>
  <si>
    <t>21216-003</t>
  </si>
  <si>
    <t>Maintenance of office funiture</t>
  </si>
  <si>
    <t>21216-004</t>
  </si>
  <si>
    <t>Maintenance of Office/IT Equipment</t>
  </si>
  <si>
    <t>21216-005</t>
  </si>
  <si>
    <t>Maintenance of Plant /Generators</t>
  </si>
  <si>
    <t>21216-006</t>
  </si>
  <si>
    <t>Maintenance of Street Lightings</t>
  </si>
  <si>
    <t>21216-007</t>
  </si>
  <si>
    <t>Maintenance of Communication Equipment</t>
  </si>
  <si>
    <t>21216-008</t>
  </si>
  <si>
    <t>Electricity Charges</t>
  </si>
  <si>
    <t>21216-009</t>
  </si>
  <si>
    <t>Telephone Charges</t>
  </si>
  <si>
    <t>21216-010</t>
  </si>
  <si>
    <t>Internet Access Charges</t>
  </si>
  <si>
    <t>21216-011</t>
  </si>
  <si>
    <t>Satellite Broadcasting Access Charges</t>
  </si>
  <si>
    <t>21216-012</t>
  </si>
  <si>
    <t>Water Rates</t>
  </si>
  <si>
    <t>21216-013</t>
  </si>
  <si>
    <t>Interactive Learning Network</t>
  </si>
  <si>
    <t>21216-014</t>
  </si>
  <si>
    <t>Software Charges /Licence Renewal</t>
  </si>
  <si>
    <t>21216-015</t>
  </si>
  <si>
    <t>Office stationeries/computer consumables</t>
  </si>
  <si>
    <t>21216-016</t>
  </si>
  <si>
    <t>Books</t>
  </si>
  <si>
    <t>21216-017</t>
  </si>
  <si>
    <t>Newspapers</t>
  </si>
  <si>
    <t>21216-018</t>
  </si>
  <si>
    <t>Magazines</t>
  </si>
  <si>
    <t>21216-019</t>
  </si>
  <si>
    <t>Teaching Aids/Instruction Materials</t>
  </si>
  <si>
    <t>21216-020</t>
  </si>
  <si>
    <t>Office Rent</t>
  </si>
  <si>
    <t>21216-021</t>
  </si>
  <si>
    <t>Residential Rent</t>
  </si>
  <si>
    <t>21216-022</t>
  </si>
  <si>
    <t>Motor vehicles Fuel Cost</t>
  </si>
  <si>
    <t>21216-023</t>
  </si>
  <si>
    <t>Plant /Generator Fuel Cost</t>
  </si>
  <si>
    <t>21216-024</t>
  </si>
  <si>
    <t>Publicity &amp; Advertisements</t>
  </si>
  <si>
    <t>21216-025</t>
  </si>
  <si>
    <t>Postages &amp; Courier Services</t>
  </si>
  <si>
    <t>21216-026</t>
  </si>
  <si>
    <t>Subcription to Professional Bodies</t>
  </si>
  <si>
    <t>21216-027</t>
  </si>
  <si>
    <t>Research and Development (R&amp;D) Expense</t>
  </si>
  <si>
    <t>21216-028</t>
  </si>
  <si>
    <t>Wages/Allowances</t>
  </si>
  <si>
    <t>21216-029</t>
  </si>
  <si>
    <t>Team Building Cost</t>
  </si>
  <si>
    <t>21216-030</t>
  </si>
  <si>
    <t>International Travels</t>
  </si>
  <si>
    <t>21216-031</t>
  </si>
  <si>
    <t>Student Cost</t>
  </si>
  <si>
    <t>21216-032</t>
  </si>
  <si>
    <t>Accreditation Expenses</t>
  </si>
  <si>
    <t>21216-033</t>
  </si>
  <si>
    <t>Laboratory Consumables/Reagents</t>
  </si>
  <si>
    <t>21216-034</t>
  </si>
  <si>
    <t>Insurance Expenses</t>
  </si>
  <si>
    <t>21216-035</t>
  </si>
  <si>
    <t>Operating Cost</t>
  </si>
  <si>
    <t>21216-036</t>
  </si>
  <si>
    <t>Workshop/Seminar</t>
  </si>
  <si>
    <t>21216-037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</si>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</sst>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43" fontId="2" fillId="0" borderId="0" xfId="0" applyNumberFormat="1" applyFont="1"/>
    <xf numFmtId="43" fontId="0" fillId="0" borderId="0" xfId="1" applyFont="1" applyFill="1"/>
    <xf numFmtId="0" fontId="0" fillId="0" borderId="0" xfId="0" applyNumberFormat="1" applyAlignment="1">
      <alignment horizontal="right"/>
    </xf>
    <xf numFmtId="43" fontId="0" fillId="0" borderId="0" xfId="0" applyNumberFormat="1"/>
    <xf numFmtId="43" fontId="0" fillId="0" borderId="0" xfId="1" applyFont="1"/>
    <xf numFmtId="0" fontId="2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5D55F-1030-4BB1-AE62-84DED6242FA2}">
  <dimension ref="A1:P74"/>
  <sheetViews>
    <sheetView tabSelected="1" workbookViewId="0">
      <selection activeCell="C2" sqref="C2:N2"/>
    </sheetView>
  </sheetViews>
  <sheetFormatPr defaultRowHeight="15" x14ac:dyDescent="0.25"/>
  <cols>
    <col min="1" max="1" width="48.5703125" customWidth="1"/>
    <col min="2" max="2" width="12.7109375" customWidth="1"/>
    <col min="3" max="3" width="14" style="5" customWidth="1"/>
    <col min="4" max="4" width="15.85546875" style="5" customWidth="1"/>
    <col min="5" max="5" width="14.85546875" style="5" customWidth="1"/>
    <col min="6" max="6" width="15.7109375" style="5" customWidth="1"/>
    <col min="7" max="7" width="15.140625" style="5" customWidth="1"/>
    <col min="8" max="8" width="14.5703125" style="5" customWidth="1"/>
    <col min="9" max="9" width="15.42578125" style="5" customWidth="1"/>
    <col min="10" max="10" width="15.140625" style="5" customWidth="1"/>
    <col min="11" max="11" width="16" style="5" customWidth="1"/>
    <col min="12" max="12" width="15.42578125" style="5" customWidth="1"/>
    <col min="13" max="14" width="15" style="5" customWidth="1"/>
    <col min="15" max="15" width="16.5703125" style="5" customWidth="1"/>
    <col min="16" max="16" width="10.5703125" bestFit="1" customWidth="1"/>
  </cols>
  <sheetData>
    <row r="1" spans="1:1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x14ac:dyDescent="0.25">
      <c r="A2" s="3" t="s">
        <v>15</v>
      </c>
      <c r="B2" t="s">
        <v>16</v>
      </c>
      <c r="C2" s="4">
        <v>0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  <c r="O2" s="5">
        <f>SUM(C2:N2)</f>
        <v>0</v>
      </c>
    </row>
    <row r="3" spans="1:15" x14ac:dyDescent="0.25">
      <c r="A3" s="3" t="s">
        <v>17</v>
      </c>
      <c r="B3" t="s">
        <v>18</v>
      </c>
      <c r="C3" s="5">
        <v>250000</v>
      </c>
      <c r="D3" s="5">
        <v>250000</v>
      </c>
      <c r="E3" s="5">
        <v>250000</v>
      </c>
      <c r="F3" s="5">
        <v>250000</v>
      </c>
      <c r="G3" s="5">
        <v>250000</v>
      </c>
      <c r="H3" s="5">
        <v>250000</v>
      </c>
      <c r="I3" s="5">
        <v>250000</v>
      </c>
      <c r="J3" s="5">
        <v>250000</v>
      </c>
      <c r="K3" s="5">
        <v>250000</v>
      </c>
      <c r="L3" s="5">
        <v>250000</v>
      </c>
      <c r="M3" s="5">
        <v>250000</v>
      </c>
      <c r="N3" s="5">
        <v>250000</v>
      </c>
      <c r="O3" s="5">
        <f>SUM(C3:N3)</f>
        <v>3000000</v>
      </c>
    </row>
    <row r="4" spans="1:15" x14ac:dyDescent="0.25">
      <c r="A4" s="3" t="s">
        <v>19</v>
      </c>
      <c r="B4" t="s">
        <v>20</v>
      </c>
      <c r="C4" s="5">
        <v>874862.5</v>
      </c>
      <c r="D4" s="5">
        <v>874862.5</v>
      </c>
      <c r="E4" s="5">
        <v>874862.5</v>
      </c>
      <c r="F4" s="5">
        <v>874862.5</v>
      </c>
      <c r="G4" s="5">
        <v>874862.5</v>
      </c>
      <c r="H4" s="5">
        <v>874862.5</v>
      </c>
      <c r="I4" s="5">
        <v>874862.5</v>
      </c>
      <c r="J4" s="5">
        <v>874862.5</v>
      </c>
      <c r="K4" s="5">
        <v>874862.5</v>
      </c>
      <c r="L4" s="5">
        <v>874862.5</v>
      </c>
      <c r="M4" s="5">
        <v>874862.5</v>
      </c>
      <c r="N4" s="5">
        <v>874862.5</v>
      </c>
      <c r="O4" s="5">
        <f t="shared" ref="O4:O67" si="0">SUM(C4:N4)</f>
        <v>10498350</v>
      </c>
    </row>
    <row r="5" spans="1:15" x14ac:dyDescent="0.25">
      <c r="A5" s="3" t="s">
        <v>21</v>
      </c>
      <c r="B5" t="s">
        <v>22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5">
        <f t="shared" si="0"/>
        <v>0</v>
      </c>
    </row>
    <row r="6" spans="1:15" x14ac:dyDescent="0.25">
      <c r="A6" s="3" t="s">
        <v>23</v>
      </c>
      <c r="B6" t="s">
        <v>24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5">
        <f t="shared" si="0"/>
        <v>0</v>
      </c>
    </row>
    <row r="7" spans="1:15" x14ac:dyDescent="0.25">
      <c r="A7" s="3" t="s">
        <v>25</v>
      </c>
      <c r="B7" t="s">
        <v>26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5">
        <f t="shared" si="0"/>
        <v>0</v>
      </c>
    </row>
    <row r="8" spans="1:15" x14ac:dyDescent="0.25">
      <c r="A8" s="3" t="s">
        <v>27</v>
      </c>
      <c r="B8" t="s">
        <v>28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5">
        <f t="shared" si="0"/>
        <v>0</v>
      </c>
    </row>
    <row r="9" spans="1:15" x14ac:dyDescent="0.25">
      <c r="A9" s="3" t="s">
        <v>29</v>
      </c>
      <c r="B9" t="s">
        <v>30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5">
        <f t="shared" si="0"/>
        <v>0</v>
      </c>
    </row>
    <row r="10" spans="1:15" x14ac:dyDescent="0.25">
      <c r="A10" s="3" t="s">
        <v>31</v>
      </c>
      <c r="B10" t="s">
        <v>32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5">
        <f t="shared" si="0"/>
        <v>0</v>
      </c>
    </row>
    <row r="11" spans="1:15" x14ac:dyDescent="0.25">
      <c r="A11" s="3" t="s">
        <v>33</v>
      </c>
      <c r="B11" t="s">
        <v>34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5">
        <f t="shared" si="0"/>
        <v>0</v>
      </c>
    </row>
    <row r="12" spans="1:15" x14ac:dyDescent="0.25">
      <c r="A12" s="3" t="s">
        <v>35</v>
      </c>
      <c r="B12" t="s">
        <v>36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5">
        <f t="shared" si="0"/>
        <v>0</v>
      </c>
    </row>
    <row r="13" spans="1:15" x14ac:dyDescent="0.25">
      <c r="A13" s="3" t="s">
        <v>37</v>
      </c>
      <c r="B13" t="s">
        <v>38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5">
        <f t="shared" si="0"/>
        <v>0</v>
      </c>
    </row>
    <row r="14" spans="1:15" x14ac:dyDescent="0.25">
      <c r="A14" s="3" t="s">
        <v>39</v>
      </c>
      <c r="B14" t="s">
        <v>40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5">
        <f t="shared" si="0"/>
        <v>0</v>
      </c>
    </row>
    <row r="15" spans="1:15" x14ac:dyDescent="0.25">
      <c r="A15" s="3" t="s">
        <v>41</v>
      </c>
      <c r="B15" t="s">
        <v>42</v>
      </c>
      <c r="C15" s="4">
        <v>0</v>
      </c>
      <c r="D15" s="4">
        <v>0</v>
      </c>
      <c r="E15" s="5">
        <v>250000</v>
      </c>
      <c r="F15" s="4">
        <v>0</v>
      </c>
      <c r="G15" s="4">
        <v>0</v>
      </c>
      <c r="H15" s="4">
        <v>0</v>
      </c>
      <c r="I15" s="5">
        <v>250000</v>
      </c>
      <c r="J15" s="4">
        <v>0</v>
      </c>
      <c r="K15" s="5">
        <v>250000</v>
      </c>
      <c r="L15" s="4">
        <v>0</v>
      </c>
      <c r="M15" s="4">
        <v>0</v>
      </c>
      <c r="N15" s="5">
        <v>250000</v>
      </c>
      <c r="O15" s="5">
        <f t="shared" si="0"/>
        <v>1000000</v>
      </c>
    </row>
    <row r="16" spans="1:15" x14ac:dyDescent="0.25">
      <c r="A16" s="3" t="s">
        <v>43</v>
      </c>
      <c r="B16" t="s">
        <v>44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5">
        <f t="shared" si="0"/>
        <v>0</v>
      </c>
    </row>
    <row r="17" spans="1:15" x14ac:dyDescent="0.25">
      <c r="A17" s="3" t="s">
        <v>45</v>
      </c>
      <c r="B17" t="s">
        <v>46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5">
        <f t="shared" si="0"/>
        <v>0</v>
      </c>
    </row>
    <row r="18" spans="1:15" x14ac:dyDescent="0.25">
      <c r="A18" s="3" t="s">
        <v>47</v>
      </c>
      <c r="B18" t="s">
        <v>48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5">
        <f t="shared" si="0"/>
        <v>0</v>
      </c>
    </row>
    <row r="19" spans="1:15" x14ac:dyDescent="0.25">
      <c r="A19" s="3" t="s">
        <v>49</v>
      </c>
      <c r="B19" t="s">
        <v>50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5">
        <f t="shared" si="0"/>
        <v>0</v>
      </c>
    </row>
    <row r="20" spans="1:15" x14ac:dyDescent="0.25">
      <c r="A20" s="3" t="s">
        <v>51</v>
      </c>
      <c r="B20" t="s">
        <v>52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5">
        <f t="shared" si="0"/>
        <v>0</v>
      </c>
    </row>
    <row r="21" spans="1:15" x14ac:dyDescent="0.25">
      <c r="A21" s="3" t="s">
        <v>53</v>
      </c>
      <c r="B21" t="s">
        <v>54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5">
        <f t="shared" si="0"/>
        <v>0</v>
      </c>
    </row>
    <row r="22" spans="1:15" x14ac:dyDescent="0.25">
      <c r="A22" s="3" t="s">
        <v>55</v>
      </c>
      <c r="B22" t="s">
        <v>56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5">
        <f t="shared" si="0"/>
        <v>0</v>
      </c>
    </row>
    <row r="23" spans="1:15" x14ac:dyDescent="0.25">
      <c r="A23" s="3" t="s">
        <v>57</v>
      </c>
      <c r="B23" t="s">
        <v>58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5">
        <f t="shared" si="0"/>
        <v>0</v>
      </c>
    </row>
    <row r="24" spans="1:15" x14ac:dyDescent="0.25">
      <c r="A24" s="3" t="s">
        <v>59</v>
      </c>
      <c r="B24" t="s">
        <v>60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5">
        <f t="shared" si="0"/>
        <v>0</v>
      </c>
    </row>
    <row r="25" spans="1:15" x14ac:dyDescent="0.25">
      <c r="A25" s="3" t="s">
        <v>61</v>
      </c>
      <c r="B25" t="s">
        <v>62</v>
      </c>
      <c r="C25" s="4">
        <v>0</v>
      </c>
      <c r="D25" s="5">
        <v>200000</v>
      </c>
      <c r="E25" s="5">
        <v>200000</v>
      </c>
      <c r="F25" s="5">
        <v>200000</v>
      </c>
      <c r="G25" s="5">
        <v>200000</v>
      </c>
      <c r="H25" s="5">
        <v>200000</v>
      </c>
      <c r="I25" s="5">
        <v>200000</v>
      </c>
      <c r="J25" s="5">
        <v>200000</v>
      </c>
      <c r="K25" s="5">
        <v>200000</v>
      </c>
      <c r="L25" s="5">
        <v>200000</v>
      </c>
      <c r="M25" s="4">
        <v>0</v>
      </c>
      <c r="N25" s="5">
        <v>200000</v>
      </c>
      <c r="O25" s="5">
        <f t="shared" si="0"/>
        <v>2000000</v>
      </c>
    </row>
    <row r="26" spans="1:15" x14ac:dyDescent="0.25">
      <c r="A26" s="3" t="s">
        <v>63</v>
      </c>
      <c r="B26" t="s">
        <v>64</v>
      </c>
      <c r="C26" s="5">
        <v>141639.16</v>
      </c>
      <c r="D26" s="5">
        <v>141639.16</v>
      </c>
      <c r="E26" s="5">
        <v>141639.16</v>
      </c>
      <c r="F26" s="5">
        <v>141639.16</v>
      </c>
      <c r="G26" s="5">
        <v>141639.16</v>
      </c>
      <c r="H26" s="5">
        <f>141639.16+0.08</f>
        <v>141639.24</v>
      </c>
      <c r="I26" s="5">
        <v>141639.16</v>
      </c>
      <c r="J26" s="5">
        <v>141639.16</v>
      </c>
      <c r="K26" s="5">
        <v>141639.16</v>
      </c>
      <c r="L26" s="5">
        <v>141639.16</v>
      </c>
      <c r="M26" s="5">
        <v>141639.16</v>
      </c>
      <c r="N26" s="5">
        <v>141639.16</v>
      </c>
      <c r="O26" s="5">
        <f t="shared" si="0"/>
        <v>1699669.9999999998</v>
      </c>
    </row>
    <row r="27" spans="1:15" x14ac:dyDescent="0.25">
      <c r="A27" s="3" t="s">
        <v>65</v>
      </c>
      <c r="B27" t="s">
        <v>66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5">
        <f t="shared" si="0"/>
        <v>0</v>
      </c>
    </row>
    <row r="28" spans="1:15" x14ac:dyDescent="0.25">
      <c r="A28" s="3" t="s">
        <v>67</v>
      </c>
      <c r="B28" t="s">
        <v>68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5">
        <f t="shared" si="0"/>
        <v>0</v>
      </c>
    </row>
    <row r="29" spans="1:15" x14ac:dyDescent="0.25">
      <c r="A29" s="3" t="s">
        <v>69</v>
      </c>
      <c r="B29" t="s">
        <v>70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5">
        <f t="shared" si="0"/>
        <v>0</v>
      </c>
    </row>
    <row r="30" spans="1:15" x14ac:dyDescent="0.25">
      <c r="A30" s="3" t="s">
        <v>71</v>
      </c>
      <c r="B30" t="s">
        <v>72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5">
        <f t="shared" si="0"/>
        <v>0</v>
      </c>
    </row>
    <row r="31" spans="1:15" x14ac:dyDescent="0.25">
      <c r="A31" s="3" t="s">
        <v>73</v>
      </c>
      <c r="B31" t="s">
        <v>74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5">
        <f t="shared" si="0"/>
        <v>0</v>
      </c>
    </row>
    <row r="32" spans="1:15" x14ac:dyDescent="0.25">
      <c r="A32" s="3" t="s">
        <v>75</v>
      </c>
      <c r="B32" t="s">
        <v>76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5">
        <f t="shared" si="0"/>
        <v>0</v>
      </c>
    </row>
    <row r="33" spans="1:16" x14ac:dyDescent="0.25">
      <c r="A33" s="3" t="s">
        <v>77</v>
      </c>
      <c r="B33" t="s">
        <v>78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5">
        <f t="shared" si="0"/>
        <v>0</v>
      </c>
    </row>
    <row r="34" spans="1:16" x14ac:dyDescent="0.25">
      <c r="A34" s="3" t="s">
        <v>79</v>
      </c>
      <c r="B34" t="s">
        <v>80</v>
      </c>
      <c r="C34" s="5">
        <v>149981.66</v>
      </c>
      <c r="D34" s="5">
        <v>149981.66</v>
      </c>
      <c r="E34" s="5">
        <v>149981.66</v>
      </c>
      <c r="F34" s="5">
        <v>149981.66</v>
      </c>
      <c r="G34" s="5">
        <v>149981.66</v>
      </c>
      <c r="H34" s="5">
        <v>149981.66</v>
      </c>
      <c r="I34" s="5">
        <v>149981.66</v>
      </c>
      <c r="J34" s="5">
        <v>149981.66</v>
      </c>
      <c r="K34" s="5">
        <v>149981.66</v>
      </c>
      <c r="L34" s="5">
        <v>149981.66</v>
      </c>
      <c r="M34" s="5">
        <f>149981.66+0.08</f>
        <v>149981.74</v>
      </c>
      <c r="N34" s="5">
        <v>149981.66</v>
      </c>
      <c r="O34" s="5">
        <f t="shared" si="0"/>
        <v>1799779.9999999998</v>
      </c>
    </row>
    <row r="35" spans="1:16" x14ac:dyDescent="0.25">
      <c r="A35" s="3" t="s">
        <v>81</v>
      </c>
      <c r="B35" t="s">
        <v>82</v>
      </c>
      <c r="C35" s="5">
        <v>8307297.5</v>
      </c>
      <c r="D35" s="5">
        <v>8307297.5</v>
      </c>
      <c r="E35" s="5">
        <v>8307297.5</v>
      </c>
      <c r="F35" s="5">
        <v>8307297.5</v>
      </c>
      <c r="G35" s="5">
        <v>8307297.5</v>
      </c>
      <c r="H35" s="5">
        <v>8307297.5</v>
      </c>
      <c r="I35" s="5">
        <v>8307297.5</v>
      </c>
      <c r="J35" s="5">
        <v>8307297.5</v>
      </c>
      <c r="K35" s="5">
        <v>8307297.5</v>
      </c>
      <c r="L35" s="5">
        <v>8307297.5</v>
      </c>
      <c r="M35" s="5">
        <v>8307297.5</v>
      </c>
      <c r="N35" s="5">
        <v>8307297.5</v>
      </c>
      <c r="O35" s="5">
        <f t="shared" si="0"/>
        <v>99687570</v>
      </c>
    </row>
    <row r="36" spans="1:16" x14ac:dyDescent="0.25">
      <c r="A36" s="3" t="s">
        <v>83</v>
      </c>
      <c r="B36" t="s">
        <v>84</v>
      </c>
      <c r="C36" s="5">
        <v>7499083.3300000001</v>
      </c>
      <c r="D36" s="5">
        <v>7499083.3300000001</v>
      </c>
      <c r="E36" s="5">
        <v>7499083.3300000001</v>
      </c>
      <c r="F36" s="5">
        <v>7499083.3300000001</v>
      </c>
      <c r="G36" s="5">
        <v>7499083.3300000001</v>
      </c>
      <c r="H36" s="5">
        <v>7499083.3300000001</v>
      </c>
      <c r="I36" s="5">
        <f>7499083.33+0.04</f>
        <v>7499083.3700000001</v>
      </c>
      <c r="J36" s="5">
        <v>7499083.3300000001</v>
      </c>
      <c r="K36" s="5">
        <v>7499083.3300000001</v>
      </c>
      <c r="L36" s="5">
        <v>7499083.3300000001</v>
      </c>
      <c r="M36" s="5">
        <v>7499083.3300000001</v>
      </c>
      <c r="N36" s="5">
        <v>7499083.3300000001</v>
      </c>
      <c r="O36" s="5">
        <f t="shared" si="0"/>
        <v>89988999.999999985</v>
      </c>
    </row>
    <row r="37" spans="1:16" x14ac:dyDescent="0.25">
      <c r="A37" s="3" t="s">
        <v>85</v>
      </c>
      <c r="B37" t="s">
        <v>86</v>
      </c>
      <c r="C37" s="5">
        <v>83333.33</v>
      </c>
      <c r="D37" s="5">
        <v>83333.33</v>
      </c>
      <c r="E37" s="5">
        <v>83333.33</v>
      </c>
      <c r="F37" s="5">
        <v>83333.33</v>
      </c>
      <c r="G37" s="5">
        <v>83333.33</v>
      </c>
      <c r="H37" s="5">
        <v>83333.33</v>
      </c>
      <c r="I37" s="5">
        <v>83333.33</v>
      </c>
      <c r="J37" s="5">
        <f>83333.33+0.04</f>
        <v>83333.37</v>
      </c>
      <c r="K37" s="5">
        <v>83333.33</v>
      </c>
      <c r="L37" s="5">
        <v>83333.33</v>
      </c>
      <c r="M37" s="5">
        <v>83333.33</v>
      </c>
      <c r="N37" s="5">
        <v>83333.33</v>
      </c>
      <c r="O37" s="5">
        <f t="shared" si="0"/>
        <v>999999.99999999988</v>
      </c>
    </row>
    <row r="38" spans="1:16" x14ac:dyDescent="0.25">
      <c r="A38" s="3" t="s">
        <v>87</v>
      </c>
      <c r="B38" t="s">
        <v>88</v>
      </c>
      <c r="C38" s="5">
        <v>2083333.33</v>
      </c>
      <c r="D38" s="5">
        <v>2083333.33</v>
      </c>
      <c r="E38" s="5">
        <v>2083333.33</v>
      </c>
      <c r="F38" s="5">
        <v>2083333.33</v>
      </c>
      <c r="G38" s="5">
        <v>2083333.33</v>
      </c>
      <c r="H38" s="5">
        <v>2083333.33</v>
      </c>
      <c r="I38" s="5">
        <v>2083333.33</v>
      </c>
      <c r="J38" s="5">
        <v>2083333.33</v>
      </c>
      <c r="K38" s="5">
        <f>2083333.33+0.04</f>
        <v>2083333.37</v>
      </c>
      <c r="L38" s="5">
        <v>2083333.33</v>
      </c>
      <c r="M38" s="5">
        <v>2083333.33</v>
      </c>
      <c r="N38" s="5">
        <v>2083333.33</v>
      </c>
      <c r="O38" s="5">
        <f>SUM(C38:N38)</f>
        <v>25000000</v>
      </c>
      <c r="P38" s="5"/>
    </row>
    <row r="39" spans="1:16" x14ac:dyDescent="0.25">
      <c r="A39" s="3" t="s">
        <v>89</v>
      </c>
      <c r="B39" t="s">
        <v>90</v>
      </c>
      <c r="C39" s="5">
        <v>416666.67</v>
      </c>
      <c r="D39" s="5">
        <v>416666.67</v>
      </c>
      <c r="E39" s="5">
        <v>416666.67</v>
      </c>
      <c r="F39" s="5">
        <v>416666.67</v>
      </c>
      <c r="G39" s="5">
        <v>416666.67</v>
      </c>
      <c r="H39" s="5">
        <v>416666.67</v>
      </c>
      <c r="I39" s="5">
        <v>416666.67</v>
      </c>
      <c r="J39" s="5">
        <v>416666.67</v>
      </c>
      <c r="K39" s="5">
        <v>416666.67</v>
      </c>
      <c r="L39" s="5">
        <f>416666.67-0.04</f>
        <v>416666.63</v>
      </c>
      <c r="M39" s="5">
        <v>416666.67</v>
      </c>
      <c r="N39" s="5">
        <v>416666.67</v>
      </c>
      <c r="O39" s="5">
        <f t="shared" si="0"/>
        <v>5000000</v>
      </c>
    </row>
    <row r="40" spans="1:16" x14ac:dyDescent="0.25">
      <c r="A40" s="3" t="s">
        <v>91</v>
      </c>
      <c r="B40" t="s">
        <v>92</v>
      </c>
      <c r="C40" s="5">
        <v>333333.33</v>
      </c>
      <c r="D40" s="5">
        <v>333333.33</v>
      </c>
      <c r="E40" s="5">
        <v>333333.33</v>
      </c>
      <c r="F40" s="5">
        <v>333333.33</v>
      </c>
      <c r="G40" s="5">
        <v>333333.33</v>
      </c>
      <c r="H40" s="5">
        <v>333333.33</v>
      </c>
      <c r="I40" s="5">
        <f>333333.33+0.04</f>
        <v>333333.37</v>
      </c>
      <c r="J40" s="5">
        <v>333333.33</v>
      </c>
      <c r="K40" s="5">
        <v>333333.33</v>
      </c>
      <c r="L40" s="5">
        <v>333333.33</v>
      </c>
      <c r="M40" s="5">
        <v>333333.33</v>
      </c>
      <c r="N40" s="5">
        <v>333333.33</v>
      </c>
      <c r="O40" s="5">
        <f t="shared" si="0"/>
        <v>4000000.0000000005</v>
      </c>
    </row>
    <row r="41" spans="1:16" x14ac:dyDescent="0.25">
      <c r="A41" s="3" t="s">
        <v>93</v>
      </c>
      <c r="B41" t="s">
        <v>94</v>
      </c>
      <c r="C41" s="5">
        <v>2541345.83</v>
      </c>
      <c r="D41" s="5">
        <v>2541345.83</v>
      </c>
      <c r="E41" s="5">
        <v>2541345.83</v>
      </c>
      <c r="F41" s="5">
        <v>2541345.83</v>
      </c>
      <c r="G41" s="5">
        <v>2541345.83</v>
      </c>
      <c r="H41" s="5">
        <v>2541345.83</v>
      </c>
      <c r="I41" s="5">
        <v>2541345.83</v>
      </c>
      <c r="J41" s="5">
        <v>2541345.83</v>
      </c>
      <c r="K41" s="5">
        <f>2541345.83+0.04</f>
        <v>2541345.87</v>
      </c>
      <c r="L41" s="5">
        <v>2541345.83</v>
      </c>
      <c r="M41" s="5">
        <v>2541345.83</v>
      </c>
      <c r="N41" s="5">
        <v>2541345.83</v>
      </c>
      <c r="O41" s="5">
        <f t="shared" si="0"/>
        <v>30496150</v>
      </c>
    </row>
    <row r="42" spans="1:16" x14ac:dyDescent="0.25">
      <c r="A42" s="3" t="s">
        <v>95</v>
      </c>
      <c r="B42" t="s">
        <v>96</v>
      </c>
      <c r="C42" s="4">
        <v>0</v>
      </c>
      <c r="D42" s="5">
        <v>2500000</v>
      </c>
      <c r="E42" s="4">
        <v>0</v>
      </c>
      <c r="F42" s="5">
        <v>2500000</v>
      </c>
      <c r="G42" s="4">
        <v>0</v>
      </c>
      <c r="H42" s="5">
        <v>2500000</v>
      </c>
      <c r="I42" s="4">
        <v>0</v>
      </c>
      <c r="J42" s="4">
        <v>0</v>
      </c>
      <c r="K42" s="4">
        <v>0</v>
      </c>
      <c r="L42" s="5">
        <v>2500000</v>
      </c>
      <c r="M42" s="4">
        <v>0</v>
      </c>
      <c r="N42" s="4">
        <v>0</v>
      </c>
      <c r="O42" s="5">
        <f t="shared" si="0"/>
        <v>10000000</v>
      </c>
    </row>
    <row r="43" spans="1:16" x14ac:dyDescent="0.25">
      <c r="A43" s="3" t="s">
        <v>97</v>
      </c>
      <c r="B43" t="s">
        <v>98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5">
        <f t="shared" si="0"/>
        <v>0</v>
      </c>
    </row>
    <row r="44" spans="1:16" x14ac:dyDescent="0.25">
      <c r="A44" s="3" t="s">
        <v>99</v>
      </c>
      <c r="B44" t="s">
        <v>100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5">
        <f t="shared" si="0"/>
        <v>0</v>
      </c>
    </row>
    <row r="45" spans="1:16" x14ac:dyDescent="0.25">
      <c r="A45" s="3" t="s">
        <v>101</v>
      </c>
      <c r="B45" t="s">
        <v>102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5">
        <f t="shared" si="0"/>
        <v>0</v>
      </c>
    </row>
    <row r="46" spans="1:16" x14ac:dyDescent="0.25">
      <c r="A46" s="3" t="s">
        <v>103</v>
      </c>
      <c r="B46" t="s">
        <v>104</v>
      </c>
      <c r="C46" s="5">
        <v>416666.67</v>
      </c>
      <c r="D46" s="5">
        <v>416666.67</v>
      </c>
      <c r="E46" s="5">
        <v>416666.67</v>
      </c>
      <c r="F46" s="5">
        <v>416666.67</v>
      </c>
      <c r="G46" s="5">
        <v>416666.67</v>
      </c>
      <c r="H46" s="5">
        <v>416666.67</v>
      </c>
      <c r="I46" s="5">
        <v>416666.67</v>
      </c>
      <c r="J46" s="5">
        <v>416666.67</v>
      </c>
      <c r="K46" s="5">
        <v>416666.67</v>
      </c>
      <c r="L46" s="5">
        <f t="shared" ref="L46:L47" si="1">416666.67-0.04</f>
        <v>416666.63</v>
      </c>
      <c r="M46" s="5">
        <v>416666.67</v>
      </c>
      <c r="N46" s="5">
        <v>416666.67</v>
      </c>
      <c r="O46" s="5">
        <f t="shared" si="0"/>
        <v>5000000</v>
      </c>
    </row>
    <row r="47" spans="1:16" x14ac:dyDescent="0.25">
      <c r="A47" s="3" t="s">
        <v>105</v>
      </c>
      <c r="B47" t="s">
        <v>106</v>
      </c>
      <c r="C47" s="5">
        <v>416666.67</v>
      </c>
      <c r="D47" s="5">
        <v>416666.67</v>
      </c>
      <c r="E47" s="5">
        <v>416666.67</v>
      </c>
      <c r="F47" s="5">
        <v>416666.67</v>
      </c>
      <c r="G47" s="5">
        <v>416666.67</v>
      </c>
      <c r="H47" s="5">
        <v>416666.67</v>
      </c>
      <c r="I47" s="5">
        <v>416666.67</v>
      </c>
      <c r="J47" s="5">
        <v>416666.67</v>
      </c>
      <c r="K47" s="5">
        <v>416666.67</v>
      </c>
      <c r="L47" s="5">
        <f t="shared" si="1"/>
        <v>416666.63</v>
      </c>
      <c r="M47" s="5">
        <v>416666.67</v>
      </c>
      <c r="N47" s="5">
        <v>416666.67</v>
      </c>
      <c r="O47" s="5">
        <f t="shared" si="0"/>
        <v>5000000</v>
      </c>
    </row>
    <row r="48" spans="1:16" x14ac:dyDescent="0.25">
      <c r="A48" s="3" t="s">
        <v>107</v>
      </c>
      <c r="B48" t="s">
        <v>108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5">
        <f t="shared" si="0"/>
        <v>0</v>
      </c>
    </row>
    <row r="49" spans="1:15" x14ac:dyDescent="0.25">
      <c r="A49" s="3" t="s">
        <v>109</v>
      </c>
      <c r="B49" t="s">
        <v>110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5">
        <f t="shared" si="0"/>
        <v>0</v>
      </c>
    </row>
    <row r="50" spans="1:15" x14ac:dyDescent="0.25">
      <c r="A50" s="3" t="s">
        <v>111</v>
      </c>
      <c r="B50" t="s">
        <v>112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5">
        <f t="shared" si="0"/>
        <v>0</v>
      </c>
    </row>
    <row r="51" spans="1:15" x14ac:dyDescent="0.25">
      <c r="A51" s="3" t="s">
        <v>113</v>
      </c>
      <c r="B51" t="s">
        <v>114</v>
      </c>
      <c r="C51" s="5">
        <v>5999266.6600000001</v>
      </c>
      <c r="D51" s="5">
        <v>5999266.6600000001</v>
      </c>
      <c r="E51" s="5">
        <v>5999266.6600000001</v>
      </c>
      <c r="F51" s="5">
        <v>5999266.6600000001</v>
      </c>
      <c r="G51" s="5">
        <v>5999266.6600000001</v>
      </c>
      <c r="H51" s="5">
        <v>5999266.6600000001</v>
      </c>
      <c r="I51" s="5">
        <v>5999266.6600000001</v>
      </c>
      <c r="J51" s="5">
        <f>5999266.66+0.08</f>
        <v>5999266.7400000002</v>
      </c>
      <c r="K51" s="5">
        <v>5999266.6600000001</v>
      </c>
      <c r="L51" s="5">
        <v>5999266.6600000001</v>
      </c>
      <c r="M51" s="5">
        <v>5999266.6600000001</v>
      </c>
      <c r="N51" s="5">
        <v>5999266.6600000001</v>
      </c>
      <c r="O51" s="5">
        <f t="shared" si="0"/>
        <v>71991200</v>
      </c>
    </row>
    <row r="52" spans="1:15" x14ac:dyDescent="0.25">
      <c r="A52" s="3" t="s">
        <v>115</v>
      </c>
      <c r="B52" t="s">
        <v>116</v>
      </c>
      <c r="C52" s="5">
        <v>374954.16</v>
      </c>
      <c r="D52" s="5">
        <f>374954.16+0.08</f>
        <v>374954.23999999999</v>
      </c>
      <c r="E52" s="5">
        <v>374954.16</v>
      </c>
      <c r="F52" s="5">
        <v>374954.16</v>
      </c>
      <c r="G52" s="5">
        <v>374954.16</v>
      </c>
      <c r="H52" s="5">
        <v>374954.16</v>
      </c>
      <c r="I52" s="5">
        <v>374954.16</v>
      </c>
      <c r="J52" s="5">
        <v>374954.16</v>
      </c>
      <c r="K52" s="5">
        <v>374954.16</v>
      </c>
      <c r="L52" s="5">
        <v>374954.16</v>
      </c>
      <c r="M52" s="5">
        <v>374954.16</v>
      </c>
      <c r="N52" s="5">
        <v>374954.16</v>
      </c>
      <c r="O52" s="5">
        <f t="shared" si="0"/>
        <v>4499450</v>
      </c>
    </row>
    <row r="53" spans="1:15" x14ac:dyDescent="0.25">
      <c r="A53" s="3" t="s">
        <v>117</v>
      </c>
      <c r="B53" t="s">
        <v>118</v>
      </c>
      <c r="C53" s="5">
        <v>1499816.66</v>
      </c>
      <c r="D53" s="5">
        <f>1499816.66+0.08</f>
        <v>1499816.74</v>
      </c>
      <c r="E53" s="5">
        <v>1499816.66</v>
      </c>
      <c r="F53" s="5">
        <v>1499816.66</v>
      </c>
      <c r="G53" s="5">
        <v>1499816.66</v>
      </c>
      <c r="H53" s="5">
        <v>1499816.66</v>
      </c>
      <c r="I53" s="5">
        <v>1499816.66</v>
      </c>
      <c r="J53" s="5">
        <v>1499816.66</v>
      </c>
      <c r="K53" s="5">
        <v>1499816.66</v>
      </c>
      <c r="L53" s="5">
        <v>1499816.66</v>
      </c>
      <c r="M53" s="5">
        <v>1499816.66</v>
      </c>
      <c r="N53" s="5">
        <v>1499816.66</v>
      </c>
      <c r="O53" s="5">
        <f t="shared" si="0"/>
        <v>17997800</v>
      </c>
    </row>
    <row r="54" spans="1:15" x14ac:dyDescent="0.25">
      <c r="A54" s="3" t="s">
        <v>119</v>
      </c>
      <c r="B54" t="s">
        <v>120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5">
        <f t="shared" si="0"/>
        <v>0</v>
      </c>
    </row>
    <row r="55" spans="1:15" x14ac:dyDescent="0.25">
      <c r="A55" s="3" t="s">
        <v>121</v>
      </c>
      <c r="B55" t="s">
        <v>122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5">
        <f t="shared" si="0"/>
        <v>0</v>
      </c>
    </row>
    <row r="56" spans="1:15" x14ac:dyDescent="0.25">
      <c r="A56" s="3" t="s">
        <v>123</v>
      </c>
      <c r="B56" t="s">
        <v>124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5">
        <f t="shared" si="0"/>
        <v>0</v>
      </c>
    </row>
    <row r="57" spans="1:15" x14ac:dyDescent="0.25">
      <c r="A57" s="3" t="s">
        <v>125</v>
      </c>
      <c r="B57" t="s">
        <v>126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5">
        <f t="shared" si="0"/>
        <v>0</v>
      </c>
    </row>
    <row r="58" spans="1:15" x14ac:dyDescent="0.25">
      <c r="A58" s="3" t="s">
        <v>127</v>
      </c>
      <c r="B58" t="s">
        <v>128</v>
      </c>
      <c r="C58" s="5">
        <v>833333.33</v>
      </c>
      <c r="D58" s="5">
        <f>833333.33+0.04</f>
        <v>833333.37</v>
      </c>
      <c r="E58" s="5">
        <v>833333.33</v>
      </c>
      <c r="F58" s="5">
        <v>833333.33</v>
      </c>
      <c r="G58" s="5">
        <v>833333.33</v>
      </c>
      <c r="H58" s="5">
        <v>833333.33</v>
      </c>
      <c r="I58" s="5">
        <v>833333.33</v>
      </c>
      <c r="J58" s="5">
        <v>833333.33</v>
      </c>
      <c r="K58" s="5">
        <v>833333.33</v>
      </c>
      <c r="L58" s="5">
        <v>833333.33</v>
      </c>
      <c r="M58" s="5">
        <v>833333.33</v>
      </c>
      <c r="N58" s="5">
        <v>833333.33</v>
      </c>
      <c r="O58" s="5">
        <f t="shared" si="0"/>
        <v>10000000</v>
      </c>
    </row>
    <row r="59" spans="1:15" x14ac:dyDescent="0.25">
      <c r="A59" s="3" t="s">
        <v>129</v>
      </c>
      <c r="B59" t="s">
        <v>130</v>
      </c>
      <c r="C59" s="5">
        <v>833333.33</v>
      </c>
      <c r="D59" s="5">
        <f t="shared" ref="D59:D60" si="2">833333.33+0.04</f>
        <v>833333.37</v>
      </c>
      <c r="E59" s="5">
        <v>833333.33</v>
      </c>
      <c r="F59" s="5">
        <v>833333.33</v>
      </c>
      <c r="G59" s="5">
        <v>833333.33</v>
      </c>
      <c r="H59" s="5">
        <v>833333.33</v>
      </c>
      <c r="I59" s="5">
        <v>833333.33</v>
      </c>
      <c r="J59" s="5">
        <v>833333.33</v>
      </c>
      <c r="K59" s="5">
        <v>833333.33</v>
      </c>
      <c r="L59" s="5">
        <v>833333.33</v>
      </c>
      <c r="M59" s="5">
        <v>833333.33</v>
      </c>
      <c r="N59" s="5">
        <v>833333.33</v>
      </c>
      <c r="O59" s="5">
        <f t="shared" si="0"/>
        <v>10000000</v>
      </c>
    </row>
    <row r="60" spans="1:15" x14ac:dyDescent="0.25">
      <c r="A60" s="3" t="s">
        <v>131</v>
      </c>
      <c r="B60" t="s">
        <v>132</v>
      </c>
      <c r="C60" s="5">
        <v>833333.33</v>
      </c>
      <c r="D60" s="5">
        <f t="shared" si="2"/>
        <v>833333.37</v>
      </c>
      <c r="E60" s="5">
        <v>833333.33</v>
      </c>
      <c r="F60" s="5">
        <v>833333.33</v>
      </c>
      <c r="G60" s="5">
        <v>833333.33</v>
      </c>
      <c r="H60" s="5">
        <v>833333.33</v>
      </c>
      <c r="I60" s="5">
        <v>833333.33</v>
      </c>
      <c r="J60" s="5">
        <v>833333.33</v>
      </c>
      <c r="K60" s="5">
        <v>833333.33</v>
      </c>
      <c r="L60" s="5">
        <v>833333.33</v>
      </c>
      <c r="M60" s="5">
        <v>833333.33</v>
      </c>
      <c r="N60" s="5">
        <v>833333.33</v>
      </c>
      <c r="O60" s="5">
        <f t="shared" si="0"/>
        <v>10000000</v>
      </c>
    </row>
    <row r="61" spans="1:15" x14ac:dyDescent="0.25">
      <c r="A61" s="3" t="s">
        <v>133</v>
      </c>
      <c r="B61" t="s">
        <v>134</v>
      </c>
      <c r="C61" s="5">
        <v>1499816.66</v>
      </c>
      <c r="D61" s="5">
        <f>1499816.66+0.08</f>
        <v>1499816.74</v>
      </c>
      <c r="E61" s="5">
        <v>1499816.66</v>
      </c>
      <c r="F61" s="5">
        <v>1499816.66</v>
      </c>
      <c r="G61" s="5">
        <v>1499816.66</v>
      </c>
      <c r="H61" s="5">
        <v>1499816.66</v>
      </c>
      <c r="I61" s="5">
        <v>1499816.66</v>
      </c>
      <c r="J61" s="5">
        <v>1499816.66</v>
      </c>
      <c r="K61" s="5">
        <v>1499816.66</v>
      </c>
      <c r="L61" s="5">
        <v>1499816.66</v>
      </c>
      <c r="M61" s="5">
        <v>1499816.66</v>
      </c>
      <c r="N61" s="5">
        <v>1499816.66</v>
      </c>
      <c r="O61" s="5">
        <f t="shared" si="0"/>
        <v>17997800</v>
      </c>
    </row>
    <row r="62" spans="1:15" x14ac:dyDescent="0.25">
      <c r="A62" s="3" t="s">
        <v>135</v>
      </c>
      <c r="B62" t="s">
        <v>136</v>
      </c>
      <c r="C62" s="5">
        <v>200000</v>
      </c>
      <c r="D62" s="5">
        <v>200000</v>
      </c>
      <c r="E62" s="5">
        <v>200000</v>
      </c>
      <c r="F62" s="5">
        <v>200000</v>
      </c>
      <c r="G62" s="5">
        <v>200000</v>
      </c>
      <c r="H62" s="5">
        <v>200000</v>
      </c>
      <c r="I62" s="5">
        <v>200000</v>
      </c>
      <c r="J62" s="5">
        <v>200000</v>
      </c>
      <c r="K62" s="5">
        <v>200000</v>
      </c>
      <c r="L62" s="5">
        <v>200000</v>
      </c>
      <c r="M62" s="5">
        <v>200000</v>
      </c>
      <c r="N62" s="5">
        <v>200000</v>
      </c>
      <c r="O62" s="5">
        <f t="shared" si="0"/>
        <v>2400000</v>
      </c>
    </row>
    <row r="63" spans="1:15" x14ac:dyDescent="0.25">
      <c r="A63" s="3" t="s">
        <v>137</v>
      </c>
      <c r="B63" t="s">
        <v>138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5">
        <f t="shared" si="0"/>
        <v>0</v>
      </c>
    </row>
    <row r="64" spans="1:15" x14ac:dyDescent="0.25">
      <c r="A64" s="3" t="s">
        <v>139</v>
      </c>
      <c r="B64" t="s">
        <v>140</v>
      </c>
      <c r="C64" s="5">
        <v>14585387.08</v>
      </c>
      <c r="D64" s="5">
        <v>14585387.08</v>
      </c>
      <c r="E64" s="5">
        <v>14585387.08</v>
      </c>
      <c r="F64" s="5">
        <v>14585387.08</v>
      </c>
      <c r="G64" s="5">
        <v>14585387.08</v>
      </c>
      <c r="H64" s="5">
        <v>14585387.08</v>
      </c>
      <c r="I64" s="5">
        <v>14585387.08</v>
      </c>
      <c r="J64" s="5">
        <f>14585387.08+0.04</f>
        <v>14585387.119999999</v>
      </c>
      <c r="K64" s="5">
        <v>14585387.08</v>
      </c>
      <c r="L64" s="5">
        <v>14585387.08</v>
      </c>
      <c r="M64" s="5">
        <v>14585387.08</v>
      </c>
      <c r="N64" s="5">
        <v>14585387.08</v>
      </c>
      <c r="O64" s="5">
        <f t="shared" si="0"/>
        <v>175024645.00000003</v>
      </c>
    </row>
    <row r="65" spans="1:15" x14ac:dyDescent="0.25">
      <c r="A65" s="3" t="s">
        <v>141</v>
      </c>
      <c r="B65" t="s">
        <v>142</v>
      </c>
      <c r="C65" s="5">
        <v>11998533.33</v>
      </c>
      <c r="D65" s="5">
        <v>11998533.33</v>
      </c>
      <c r="E65" s="5">
        <v>11998533.33</v>
      </c>
      <c r="F65" s="5">
        <v>11998533.33</v>
      </c>
      <c r="G65" s="5">
        <v>11998533.33</v>
      </c>
      <c r="H65" s="5">
        <v>11998533.33</v>
      </c>
      <c r="I65" s="5">
        <f>11998533.33+0.04</f>
        <v>11998533.369999999</v>
      </c>
      <c r="J65" s="5">
        <v>11998533.33</v>
      </c>
      <c r="K65" s="5">
        <v>11998533.33</v>
      </c>
      <c r="L65" s="5">
        <v>11998533.33</v>
      </c>
      <c r="M65" s="5">
        <v>11998533.33</v>
      </c>
      <c r="N65" s="5">
        <v>11998533.33</v>
      </c>
      <c r="O65" s="5">
        <f t="shared" si="0"/>
        <v>143982400</v>
      </c>
    </row>
    <row r="66" spans="1:15" x14ac:dyDescent="0.25">
      <c r="A66" s="3" t="s">
        <v>143</v>
      </c>
      <c r="B66" t="s">
        <v>144</v>
      </c>
      <c r="C66" s="5">
        <v>3149615</v>
      </c>
      <c r="D66" s="5">
        <v>3149615</v>
      </c>
      <c r="E66" s="5">
        <v>3149615</v>
      </c>
      <c r="F66" s="5">
        <v>3149615</v>
      </c>
      <c r="G66" s="5">
        <v>3149615</v>
      </c>
      <c r="H66" s="5">
        <v>3149615</v>
      </c>
      <c r="I66" s="5">
        <v>3149615</v>
      </c>
      <c r="J66" s="5">
        <v>3149615</v>
      </c>
      <c r="K66" s="5">
        <v>3149615</v>
      </c>
      <c r="L66" s="5">
        <v>3149615</v>
      </c>
      <c r="M66" s="5">
        <v>3149615</v>
      </c>
      <c r="N66" s="5">
        <v>3149615</v>
      </c>
      <c r="O66" s="5">
        <f t="shared" si="0"/>
        <v>37795380</v>
      </c>
    </row>
    <row r="67" spans="1:15" x14ac:dyDescent="0.25">
      <c r="A67" s="3" t="s">
        <v>145</v>
      </c>
      <c r="B67" t="s">
        <v>146</v>
      </c>
      <c r="C67" s="5">
        <v>3749541.66</v>
      </c>
      <c r="D67" s="5">
        <v>3749541.66</v>
      </c>
      <c r="E67" s="5">
        <v>3749541.66</v>
      </c>
      <c r="F67" s="5">
        <v>3749541.66</v>
      </c>
      <c r="G67" s="5">
        <v>3749541.66</v>
      </c>
      <c r="H67" s="5">
        <v>3749541.66</v>
      </c>
      <c r="I67" s="5">
        <f>3749541.66+0.08</f>
        <v>3749541.74</v>
      </c>
      <c r="J67" s="5">
        <v>3749541.66</v>
      </c>
      <c r="K67" s="5">
        <v>3749541.66</v>
      </c>
      <c r="L67" s="5">
        <v>3749541.66</v>
      </c>
      <c r="M67" s="5">
        <v>3749541.66</v>
      </c>
      <c r="N67" s="5">
        <v>3749541.66</v>
      </c>
      <c r="O67" s="5">
        <f t="shared" si="0"/>
        <v>44994500</v>
      </c>
    </row>
    <row r="68" spans="1:15" x14ac:dyDescent="0.25">
      <c r="A68" s="3" t="s">
        <v>147</v>
      </c>
      <c r="B68" t="s">
        <v>148</v>
      </c>
      <c r="C68" s="5">
        <v>11248075</v>
      </c>
      <c r="D68" s="5">
        <v>11248075</v>
      </c>
      <c r="E68" s="5">
        <v>11248075</v>
      </c>
      <c r="F68" s="5">
        <v>11248075</v>
      </c>
      <c r="G68" s="5">
        <v>11248075</v>
      </c>
      <c r="H68" s="5">
        <v>11248075</v>
      </c>
      <c r="I68" s="5">
        <v>11248075</v>
      </c>
      <c r="J68" s="5">
        <v>11248075</v>
      </c>
      <c r="K68" s="5">
        <v>11248075</v>
      </c>
      <c r="L68" s="5">
        <v>11248075</v>
      </c>
      <c r="M68" s="5">
        <v>11248075</v>
      </c>
      <c r="N68" s="5">
        <v>11248075</v>
      </c>
      <c r="O68" s="5">
        <f t="shared" ref="O68:O73" si="3">SUM(C68:N68)</f>
        <v>134976900</v>
      </c>
    </row>
    <row r="69" spans="1:15" x14ac:dyDescent="0.25">
      <c r="A69" s="3" t="s">
        <v>149</v>
      </c>
      <c r="B69" t="s">
        <v>150</v>
      </c>
      <c r="C69" s="5">
        <v>1667000</v>
      </c>
      <c r="D69" s="5">
        <v>1667000</v>
      </c>
      <c r="E69" s="5">
        <v>1667000</v>
      </c>
      <c r="F69" s="5">
        <v>1667000</v>
      </c>
      <c r="G69" s="5">
        <v>1667000</v>
      </c>
      <c r="H69" s="5">
        <v>1667000</v>
      </c>
      <c r="I69" s="5">
        <v>1667000</v>
      </c>
      <c r="J69" s="5">
        <v>1667000</v>
      </c>
      <c r="K69" s="5">
        <v>1667000</v>
      </c>
      <c r="L69" s="5">
        <v>1667000</v>
      </c>
      <c r="M69" s="5">
        <v>1667000</v>
      </c>
      <c r="N69" s="5">
        <v>1667000</v>
      </c>
      <c r="O69" s="5">
        <f t="shared" si="3"/>
        <v>20004000</v>
      </c>
    </row>
    <row r="70" spans="1:15" x14ac:dyDescent="0.25">
      <c r="A70" s="6" t="s">
        <v>151</v>
      </c>
      <c r="B70" t="s">
        <v>152</v>
      </c>
      <c r="C70" s="5">
        <v>2082541.66</v>
      </c>
      <c r="D70" s="5">
        <v>2082541.66</v>
      </c>
      <c r="E70" s="5">
        <v>2082541.66</v>
      </c>
      <c r="F70" s="5">
        <v>2082541.66</v>
      </c>
      <c r="G70" s="5">
        <v>2082541.66</v>
      </c>
      <c r="H70" s="5">
        <f>2082541.66+0.08</f>
        <v>2082541.74</v>
      </c>
      <c r="I70" s="5">
        <v>2082541.66</v>
      </c>
      <c r="J70" s="5">
        <v>2082541.66</v>
      </c>
      <c r="K70" s="5">
        <v>2082541.66</v>
      </c>
      <c r="L70" s="5">
        <v>2082541.66</v>
      </c>
      <c r="M70" s="5">
        <v>2082541.66</v>
      </c>
      <c r="N70" s="5">
        <v>2082541.66</v>
      </c>
      <c r="O70" s="5">
        <f t="shared" si="3"/>
        <v>24990500</v>
      </c>
    </row>
    <row r="71" spans="1:15" x14ac:dyDescent="0.25">
      <c r="A71" s="6" t="s">
        <v>153</v>
      </c>
      <c r="B71" t="s">
        <v>154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5">
        <f t="shared" si="3"/>
        <v>0</v>
      </c>
    </row>
    <row r="72" spans="1:15" x14ac:dyDescent="0.25">
      <c r="A72" s="6" t="s">
        <v>155</v>
      </c>
      <c r="B72" t="s">
        <v>156</v>
      </c>
      <c r="C72" s="5">
        <v>9448845</v>
      </c>
      <c r="D72" s="5">
        <v>9448845</v>
      </c>
      <c r="E72" s="5">
        <v>9448845</v>
      </c>
      <c r="F72" s="5">
        <v>9448845</v>
      </c>
      <c r="G72" s="5">
        <v>9448845</v>
      </c>
      <c r="H72" s="5">
        <v>9448845</v>
      </c>
      <c r="I72" s="5">
        <v>9448845</v>
      </c>
      <c r="J72" s="5">
        <v>9448845</v>
      </c>
      <c r="K72" s="5">
        <v>9448845</v>
      </c>
      <c r="L72" s="5">
        <v>9448845</v>
      </c>
      <c r="M72" s="5">
        <v>9448845</v>
      </c>
      <c r="N72" s="5">
        <v>9448845</v>
      </c>
      <c r="O72" s="5">
        <f t="shared" si="3"/>
        <v>113386140</v>
      </c>
    </row>
    <row r="73" spans="1:15" x14ac:dyDescent="0.25">
      <c r="A73" s="6" t="s">
        <v>157</v>
      </c>
      <c r="B73" t="s">
        <v>158</v>
      </c>
      <c r="C73" s="5">
        <v>1237348.75</v>
      </c>
      <c r="D73" s="5">
        <v>1237348.75</v>
      </c>
      <c r="E73" s="5">
        <v>1237348.75</v>
      </c>
      <c r="F73" s="5">
        <v>1237348.75</v>
      </c>
      <c r="G73" s="5">
        <v>1237348.75</v>
      </c>
      <c r="H73" s="5">
        <v>1237348.75</v>
      </c>
      <c r="I73" s="5">
        <v>1237348.75</v>
      </c>
      <c r="J73" s="5">
        <v>1237348.75</v>
      </c>
      <c r="K73" s="5">
        <v>1237348.75</v>
      </c>
      <c r="L73" s="5">
        <v>1237348.75</v>
      </c>
      <c r="M73" s="5">
        <v>1237348.75</v>
      </c>
      <c r="N73" s="5">
        <v>1237348.75</v>
      </c>
      <c r="O73" s="5">
        <f t="shared" si="3"/>
        <v>14848185</v>
      </c>
    </row>
    <row r="74" spans="1:15" x14ac:dyDescent="0.25">
      <c r="C74" s="2"/>
      <c r="L74" s="7" t="s">
        <v>159</v>
      </c>
      <c r="M74" s="7"/>
      <c r="N74" s="7"/>
      <c r="O74" s="2">
        <f>SUM(O2:O73)</f>
        <v>1150059420</v>
      </c>
    </row>
  </sheetData>
  <mergeCells count="1">
    <mergeCell ref="L74:N7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2024-02-09T17:25:12Z</dcterms:created>
  <dcterms:modified xsi:type="dcterms:W3CDTF">2024-02-09T17:25:29Z</dcterms:modified>
</cp:coreProperties>
</file>